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yalonhw.sharepoint.com/sites/EngineeringHeadquartersDivision/DocLib2/מכרזים/מכרזים/2025/84-25 ביצוע מקטע 3 קו חום/לפרסום/"/>
    </mc:Choice>
  </mc:AlternateContent>
  <xr:revisionPtr revIDLastSave="0" documentId="8_{658BF017-4508-499F-94B1-1910323ECF6D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מקטע 3.1 - לוי אשכול" sheetId="5" r:id="rId1"/>
    <sheet name="מקטע 3.2 - יצחק רבין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5" i="5" l="1"/>
  <c r="D15" i="5"/>
  <c r="F15" i="5" s="1"/>
  <c r="F14" i="5"/>
  <c r="F6" i="5"/>
  <c r="F24" i="5"/>
  <c r="F23" i="5"/>
  <c r="F22" i="5"/>
  <c r="F21" i="5"/>
  <c r="F20" i="5"/>
  <c r="F19" i="5"/>
  <c r="F18" i="5"/>
  <c r="F17" i="5"/>
  <c r="F16" i="5"/>
  <c r="F13" i="5"/>
  <c r="F12" i="5"/>
  <c r="F11" i="5"/>
  <c r="F10" i="5"/>
  <c r="F9" i="5"/>
  <c r="F8" i="5"/>
  <c r="F7" i="5"/>
  <c r="F5" i="5"/>
  <c r="F16" i="4"/>
  <c r="F17" i="4"/>
  <c r="F18" i="4"/>
  <c r="F19" i="4"/>
  <c r="F20" i="4"/>
  <c r="F21" i="4"/>
  <c r="F22" i="4"/>
  <c r="F23" i="4"/>
  <c r="F24" i="4"/>
  <c r="D14" i="4"/>
  <c r="F6" i="4"/>
  <c r="F7" i="4"/>
  <c r="F8" i="4"/>
  <c r="F9" i="4"/>
  <c r="F10" i="4"/>
  <c r="F11" i="4"/>
  <c r="F12" i="4"/>
  <c r="F15" i="4"/>
  <c r="F5" i="4"/>
  <c r="F25" i="5" l="1"/>
  <c r="F14" i="4"/>
  <c r="F13" i="4"/>
  <c r="D25" i="4"/>
  <c r="F25" i="4" l="1"/>
</calcChain>
</file>

<file path=xl/sharedStrings.xml><?xml version="1.0" encoding="utf-8"?>
<sst xmlns="http://schemas.openxmlformats.org/spreadsheetml/2006/main" count="137" uniqueCount="55">
  <si>
    <t>סעיף</t>
  </si>
  <si>
    <t>תאור</t>
  </si>
  <si>
    <t>סה"כ</t>
  </si>
  <si>
    <t>01.01</t>
  </si>
  <si>
    <t>עבודות עפר</t>
  </si>
  <si>
    <t>01.08</t>
  </si>
  <si>
    <t>01.40</t>
  </si>
  <si>
    <t>פיתוח נופי</t>
  </si>
  <si>
    <t>01.41</t>
  </si>
  <si>
    <t>גינון והשקייה</t>
  </si>
  <si>
    <t>01.42</t>
  </si>
  <si>
    <t>01.44</t>
  </si>
  <si>
    <t>גידור</t>
  </si>
  <si>
    <t>01.51</t>
  </si>
  <si>
    <t>סלילת כבישים ורחבות</t>
  </si>
  <si>
    <t>01.57</t>
  </si>
  <si>
    <t>קווי מים, ביוב ותיעול</t>
  </si>
  <si>
    <t>סעיפים מיוחדים והקצבים</t>
  </si>
  <si>
    <t>סה"כ לפרק</t>
  </si>
  <si>
    <t xml:space="preserve">אחוז הנחה </t>
  </si>
  <si>
    <t>סעיפים ללא הנחה</t>
  </si>
  <si>
    <t>הקצה עבור הסדרי תנועה</t>
  </si>
  <si>
    <t>לא נדרש למלא</t>
  </si>
  <si>
    <t xml:space="preserve">הערות </t>
  </si>
  <si>
    <t>אחוז הנחה (בלבד) שיחול באופן אחיד על כל סעיפי הפרק</t>
  </si>
  <si>
    <t>ראו סעיף 10.2.3.1 לחוברת תנאי המכרז. לא תחול הנחה כלשהי על סעיפים אלו.</t>
  </si>
  <si>
    <t>01.07</t>
  </si>
  <si>
    <t>מתקני תברואה</t>
  </si>
  <si>
    <t>תשתיות חשמל, תאורה ותקשורת</t>
  </si>
  <si>
    <t>ריהוט חוץ, מתקני משחקים וביתנים</t>
  </si>
  <si>
    <t>;</t>
  </si>
  <si>
    <t>קו חום - מערבי - מקטע 3.2 - יצחק רבין</t>
  </si>
  <si>
    <t>קו חום - מערבי - מקטע 3.1 - לוי אשכול</t>
  </si>
  <si>
    <t>01.99.08</t>
  </si>
  <si>
    <t>סעיפים נוספים - חשמל ותאורה</t>
  </si>
  <si>
    <t>סעיפים נוספים - תקשרת</t>
  </si>
  <si>
    <t>סעיפים נוספים - פיתוח</t>
  </si>
  <si>
    <t>01.99.57</t>
  </si>
  <si>
    <t>סעיפים נוספים - ביוב ומים</t>
  </si>
  <si>
    <t>סעיפים נוספים - פיזי</t>
  </si>
  <si>
    <t>מסופים</t>
  </si>
  <si>
    <t>סעיפים נוספים - ריהוט חוץ, מתקני משחקים וכושר</t>
  </si>
  <si>
    <t>סעיפים נוספים - גינון והשקייה</t>
  </si>
  <si>
    <t>פרק 60</t>
  </si>
  <si>
    <t>01.64</t>
  </si>
  <si>
    <t>מערכות תמיכה לעבודות דיפון תעלות (שכירות)</t>
  </si>
  <si>
    <t>01.99.18</t>
  </si>
  <si>
    <t>01.99.40</t>
  </si>
  <si>
    <t>01.99.41</t>
  </si>
  <si>
    <t>01.99.42</t>
  </si>
  <si>
    <t>01.99.46</t>
  </si>
  <si>
    <t>01.99.51</t>
  </si>
  <si>
    <t>שם המציע:</t>
  </si>
  <si>
    <t>ראו סעיף 10.2.3.2 לחוברת תנאי המכרז. ניתן להציע אחוז הנחה או אחוז תוספת, אשר לא יעלה על 15% (בין פלוס 15% עד מינוס 15%). כדי להזין אחוז תוספת יש לכתוב את הספר בצירוף הסימן מינוס (-).</t>
  </si>
  <si>
    <t>ראו סעיף 10.2.3.2 לחוברת תנאי המכרז. ניתן להציע אחוז הנחה או אחוז תוספת, אשר לא יעלה על 15% (בין פלוס 15% עד מינוס 15%).  כדי להזין אחוז תוספת יש לכתוב את הספר בצירוף הסימן מינוס (-).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</si>
</sst>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₪&quot;\ * #,##0.00_ ;_ &quot;₪&quot;\ * \-#,##0.00_ ;_ &quot;₪&quot;\ * &quot;-&quot;??_ ;_ @_ "/>
  </numFmts>
  <fonts count="6" x14ac:knownFonts="1">
    <font>
      <sz val="11"/>
      <name val="Calibri"/>
    </font>
    <font>
      <sz val="12"/>
      <color rgb="FF0000FF"/>
      <name val="Calibri"/>
    </font>
    <font>
      <b/>
      <sz val="16"/>
      <color rgb="FF0000FF"/>
      <name val="Calibri"/>
    </font>
    <font>
      <sz val="12"/>
      <color theme="5"/>
      <name val="Calibri"/>
      <family val="2"/>
    </font>
    <font>
      <sz val="11"/>
      <name val="Calibri"/>
    </font>
    <font>
      <sz val="8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8C8C8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double">
        <color rgb="FF008000"/>
      </top>
      <bottom style="double">
        <color rgb="FF008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48">
    <xf numFmtId="0" fontId="0" fillId="0" borderId="0" xfId="0"/>
    <xf numFmtId="0" fontId="1" fillId="0" borderId="0" xfId="0" applyFont="1"/>
    <xf numFmtId="0" fontId="0" fillId="0" borderId="2" xfId="0" applyBorder="1"/>
    <xf numFmtId="0" fontId="0" fillId="2" borderId="3" xfId="0" applyFill="1" applyBorder="1" applyAlignment="1">
      <alignment horizontal="right"/>
    </xf>
    <xf numFmtId="0" fontId="1" fillId="0" borderId="2" xfId="0" applyFont="1" applyBorder="1"/>
    <xf numFmtId="0" fontId="0" fillId="2" borderId="3" xfId="0" applyFill="1" applyBorder="1" applyAlignment="1">
      <alignment horizontal="left"/>
    </xf>
    <xf numFmtId="4" fontId="0" fillId="2" borderId="3" xfId="0" applyNumberFormat="1" applyFill="1" applyBorder="1" applyAlignment="1">
      <alignment horizontal="right"/>
    </xf>
    <xf numFmtId="4" fontId="1" fillId="0" borderId="2" xfId="0" applyNumberFormat="1" applyFont="1" applyBorder="1" applyAlignment="1">
      <alignment horizontal="right"/>
    </xf>
    <xf numFmtId="4" fontId="0" fillId="2" borderId="5" xfId="0" applyNumberFormat="1" applyFill="1" applyBorder="1" applyAlignment="1">
      <alignment horizontal="right"/>
    </xf>
    <xf numFmtId="4" fontId="1" fillId="0" borderId="5" xfId="0" applyNumberFormat="1" applyFont="1" applyBorder="1" applyAlignment="1">
      <alignment horizontal="right"/>
    </xf>
    <xf numFmtId="0" fontId="2" fillId="0" borderId="2" xfId="0" applyFont="1" applyBorder="1" applyAlignment="1">
      <alignment horizontal="right"/>
    </xf>
    <xf numFmtId="0" fontId="0" fillId="0" borderId="5" xfId="0" applyBorder="1"/>
    <xf numFmtId="0" fontId="2" fillId="0" borderId="5" xfId="0" applyFont="1" applyBorder="1" applyAlignment="1">
      <alignment horizontal="right"/>
    </xf>
    <xf numFmtId="49" fontId="1" fillId="0" borderId="5" xfId="0" applyNumberFormat="1" applyFont="1" applyBorder="1" applyAlignment="1">
      <alignment horizontal="left"/>
    </xf>
    <xf numFmtId="0" fontId="1" fillId="0" borderId="5" xfId="0" applyFont="1" applyBorder="1"/>
    <xf numFmtId="4" fontId="0" fillId="0" borderId="0" xfId="0" applyNumberFormat="1"/>
    <xf numFmtId="4" fontId="0" fillId="0" borderId="5" xfId="0" applyNumberFormat="1" applyBorder="1"/>
    <xf numFmtId="0" fontId="3" fillId="0" borderId="5" xfId="0" applyFont="1" applyBorder="1"/>
    <xf numFmtId="4" fontId="0" fillId="2" borderId="2" xfId="0" applyNumberFormat="1" applyFill="1" applyBorder="1" applyAlignment="1">
      <alignment horizontal="right"/>
    </xf>
    <xf numFmtId="0" fontId="1" fillId="0" borderId="0" xfId="0" applyFont="1" applyAlignment="1">
      <alignment wrapText="1"/>
    </xf>
    <xf numFmtId="10" fontId="0" fillId="0" borderId="5" xfId="0" applyNumberFormat="1" applyBorder="1" applyProtection="1">
      <protection locked="0"/>
    </xf>
    <xf numFmtId="49" fontId="3" fillId="0" borderId="4" xfId="0" applyNumberFormat="1" applyFont="1" applyBorder="1" applyAlignment="1">
      <alignment horizontal="center" vertical="center" wrapText="1"/>
    </xf>
    <xf numFmtId="44" fontId="0" fillId="0" borderId="0" xfId="1" applyFont="1"/>
    <xf numFmtId="10" fontId="0" fillId="0" borderId="2" xfId="0" applyNumberFormat="1" applyBorder="1" applyProtection="1">
      <protection locked="0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4" fontId="0" fillId="2" borderId="5" xfId="0" applyNumberFormat="1" applyFill="1" applyBorder="1" applyAlignment="1" applyProtection="1">
      <alignment horizontal="right"/>
    </xf>
    <xf numFmtId="4" fontId="0" fillId="2" borderId="2" xfId="0" applyNumberFormat="1" applyFill="1" applyBorder="1" applyAlignment="1" applyProtection="1">
      <alignment horizontal="right"/>
    </xf>
    <xf numFmtId="4" fontId="0" fillId="0" borderId="5" xfId="0" applyNumberFormat="1" applyBorder="1" applyProtection="1"/>
    <xf numFmtId="0" fontId="1" fillId="0" borderId="0" xfId="0" applyFont="1" applyProtection="1"/>
    <xf numFmtId="0" fontId="1" fillId="0" borderId="0" xfId="0" applyFont="1" applyAlignment="1" applyProtection="1">
      <alignment wrapText="1"/>
    </xf>
    <xf numFmtId="4" fontId="0" fillId="0" borderId="0" xfId="0" applyNumberFormat="1" applyProtection="1"/>
    <xf numFmtId="0" fontId="0" fillId="0" borderId="0" xfId="0" applyProtection="1"/>
    <xf numFmtId="0" fontId="0" fillId="2" borderId="3" xfId="0" applyFill="1" applyBorder="1" applyAlignment="1" applyProtection="1">
      <alignment horizontal="left"/>
    </xf>
    <xf numFmtId="0" fontId="0" fillId="2" borderId="3" xfId="0" applyFill="1" applyBorder="1" applyAlignment="1" applyProtection="1">
      <alignment horizontal="right"/>
    </xf>
    <xf numFmtId="4" fontId="0" fillId="2" borderId="3" xfId="0" applyNumberFormat="1" applyFill="1" applyBorder="1" applyAlignment="1" applyProtection="1">
      <alignment horizontal="right"/>
    </xf>
    <xf numFmtId="49" fontId="1" fillId="0" borderId="5" xfId="0" applyNumberFormat="1" applyFont="1" applyBorder="1" applyAlignment="1" applyProtection="1">
      <alignment horizontal="left"/>
    </xf>
    <xf numFmtId="0" fontId="1" fillId="0" borderId="2" xfId="0" applyFont="1" applyBorder="1" applyProtection="1"/>
    <xf numFmtId="4" fontId="1" fillId="0" borderId="2" xfId="0" applyNumberFormat="1" applyFont="1" applyBorder="1" applyAlignment="1" applyProtection="1">
      <alignment horizontal="right"/>
    </xf>
    <xf numFmtId="0" fontId="1" fillId="0" borderId="5" xfId="0" applyFont="1" applyBorder="1" applyProtection="1"/>
    <xf numFmtId="49" fontId="3" fillId="0" borderId="1" xfId="0" applyNumberFormat="1" applyFont="1" applyBorder="1" applyAlignment="1" applyProtection="1">
      <alignment horizontal="center" vertical="center" wrapText="1"/>
    </xf>
    <xf numFmtId="0" fontId="3" fillId="0" borderId="5" xfId="0" applyFont="1" applyBorder="1" applyProtection="1"/>
    <xf numFmtId="4" fontId="1" fillId="0" borderId="5" xfId="0" applyNumberFormat="1" applyFont="1" applyBorder="1" applyAlignment="1" applyProtection="1">
      <alignment horizontal="right"/>
    </xf>
    <xf numFmtId="49" fontId="3" fillId="0" borderId="2" xfId="0" applyNumberFormat="1" applyFont="1" applyBorder="1" applyAlignment="1" applyProtection="1">
      <alignment horizontal="center" vertical="center" wrapText="1"/>
    </xf>
    <xf numFmtId="49" fontId="3" fillId="0" borderId="4" xfId="0" applyNumberFormat="1" applyFont="1" applyBorder="1" applyAlignment="1" applyProtection="1">
      <alignment horizontal="center" vertical="center" wrapText="1"/>
    </xf>
    <xf numFmtId="49" fontId="3" fillId="0" borderId="4" xfId="0" applyNumberFormat="1" applyFont="1" applyBorder="1" applyAlignment="1" applyProtection="1">
      <alignment horizontal="center" vertical="center" wrapText="1"/>
    </xf>
    <xf numFmtId="0" fontId="2" fillId="0" borderId="5" xfId="0" applyFont="1" applyBorder="1" applyAlignment="1" applyProtection="1">
      <alignment horizontal="righ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theme" Target="theme/theme1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calcChain" Target="calcChain.xml" /><Relationship Id="rId5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ערכת נושא של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0EDB6A-01CF-4C6A-985A-813F3D1F0350}">
  <dimension ref="B2:I32"/>
  <sheetViews>
    <sheetView rightToLeft="1" tabSelected="1" workbookViewId="0">
      <selection activeCell="C24" sqref="C24"/>
    </sheetView>
  </sheetViews>
  <sheetFormatPr defaultRowHeight="15" x14ac:dyDescent="0.25"/>
  <cols>
    <col min="2" max="2" width="10.5703125" customWidth="1"/>
    <col min="3" max="3" width="45.42578125" bestFit="1" customWidth="1"/>
    <col min="4" max="4" width="14.5703125" bestFit="1" customWidth="1"/>
    <col min="5" max="5" width="14.5703125" customWidth="1"/>
    <col min="6" max="6" width="17.140625" customWidth="1"/>
    <col min="7" max="7" width="126" customWidth="1"/>
  </cols>
  <sheetData>
    <row r="2" spans="2:9" ht="21" x14ac:dyDescent="0.35">
      <c r="B2" s="11"/>
      <c r="C2" s="12" t="s">
        <v>32</v>
      </c>
      <c r="D2" s="11"/>
      <c r="E2" s="11"/>
    </row>
    <row r="3" spans="2:9" ht="21.75" thickBot="1" x14ac:dyDescent="0.4">
      <c r="B3" s="2"/>
      <c r="C3" s="10" t="s">
        <v>52</v>
      </c>
      <c r="D3" s="2"/>
      <c r="E3" s="11"/>
    </row>
    <row r="4" spans="2:9" ht="16.5" thickTop="1" thickBot="1" x14ac:dyDescent="0.3">
      <c r="B4" s="5" t="s">
        <v>0</v>
      </c>
      <c r="C4" s="3" t="s">
        <v>1</v>
      </c>
      <c r="D4" s="6" t="s">
        <v>18</v>
      </c>
      <c r="E4" s="8" t="s">
        <v>19</v>
      </c>
      <c r="F4" s="8" t="s">
        <v>2</v>
      </c>
      <c r="G4" s="18" t="s">
        <v>23</v>
      </c>
    </row>
    <row r="5" spans="2:9" ht="16.5" thickTop="1" x14ac:dyDescent="0.25">
      <c r="B5" s="13" t="s">
        <v>3</v>
      </c>
      <c r="C5" s="14" t="s">
        <v>4</v>
      </c>
      <c r="D5" s="7">
        <v>230700</v>
      </c>
      <c r="E5" s="20">
        <v>0</v>
      </c>
      <c r="F5" s="16">
        <f>D5-D5*E5</f>
        <v>230700</v>
      </c>
      <c r="G5" s="1" t="s">
        <v>24</v>
      </c>
    </row>
    <row r="6" spans="2:9" ht="15.75" x14ac:dyDescent="0.25">
      <c r="B6" s="13" t="s">
        <v>26</v>
      </c>
      <c r="C6" s="14" t="s">
        <v>27</v>
      </c>
      <c r="D6" s="7">
        <v>29250</v>
      </c>
      <c r="E6" s="20">
        <v>0</v>
      </c>
      <c r="F6" s="16">
        <f>D6-D6*E6</f>
        <v>29250</v>
      </c>
      <c r="G6" s="1" t="s">
        <v>24</v>
      </c>
    </row>
    <row r="7" spans="2:9" ht="15.75" x14ac:dyDescent="0.25">
      <c r="B7" s="13" t="s">
        <v>5</v>
      </c>
      <c r="C7" s="14" t="s">
        <v>28</v>
      </c>
      <c r="D7" s="7">
        <v>8627733.6999999993</v>
      </c>
      <c r="E7" s="20">
        <v>0</v>
      </c>
      <c r="F7" s="16">
        <f t="shared" ref="F7:F24" si="0">D7-D7*E7</f>
        <v>8627733.6999999993</v>
      </c>
      <c r="G7" s="1" t="s">
        <v>24</v>
      </c>
    </row>
    <row r="8" spans="2:9" ht="15.75" x14ac:dyDescent="0.25">
      <c r="B8" s="13" t="s">
        <v>6</v>
      </c>
      <c r="C8" s="14" t="s">
        <v>7</v>
      </c>
      <c r="D8" s="7">
        <v>5028155</v>
      </c>
      <c r="E8" s="20">
        <v>0</v>
      </c>
      <c r="F8" s="16">
        <f t="shared" si="0"/>
        <v>5028155</v>
      </c>
      <c r="G8" s="1" t="s">
        <v>24</v>
      </c>
    </row>
    <row r="9" spans="2:9" ht="15.75" x14ac:dyDescent="0.25">
      <c r="B9" s="13" t="s">
        <v>8</v>
      </c>
      <c r="C9" s="14" t="s">
        <v>9</v>
      </c>
      <c r="D9" s="7">
        <v>2957751</v>
      </c>
      <c r="E9" s="20">
        <v>0</v>
      </c>
      <c r="F9" s="16">
        <f t="shared" si="0"/>
        <v>2957751</v>
      </c>
      <c r="G9" s="1" t="s">
        <v>24</v>
      </c>
    </row>
    <row r="10" spans="2:9" ht="15.75" x14ac:dyDescent="0.25">
      <c r="B10" s="13" t="s">
        <v>10</v>
      </c>
      <c r="C10" s="14" t="s">
        <v>29</v>
      </c>
      <c r="D10" s="7">
        <v>699100</v>
      </c>
      <c r="E10" s="20">
        <v>0</v>
      </c>
      <c r="F10" s="16">
        <f t="shared" si="0"/>
        <v>699100</v>
      </c>
      <c r="G10" s="1" t="s">
        <v>24</v>
      </c>
    </row>
    <row r="11" spans="2:9" ht="15.75" x14ac:dyDescent="0.25">
      <c r="B11" s="13" t="s">
        <v>11</v>
      </c>
      <c r="C11" s="14" t="s">
        <v>12</v>
      </c>
      <c r="D11" s="7">
        <v>52100</v>
      </c>
      <c r="E11" s="20">
        <v>0</v>
      </c>
      <c r="F11" s="16">
        <f t="shared" si="0"/>
        <v>52100</v>
      </c>
      <c r="G11" s="1" t="s">
        <v>24</v>
      </c>
    </row>
    <row r="12" spans="2:9" ht="15.75" x14ac:dyDescent="0.25">
      <c r="B12" s="13" t="s">
        <v>13</v>
      </c>
      <c r="C12" s="14" t="s">
        <v>14</v>
      </c>
      <c r="D12" s="7">
        <v>7294340.5</v>
      </c>
      <c r="E12" s="20">
        <v>0</v>
      </c>
      <c r="F12" s="16">
        <f t="shared" si="0"/>
        <v>7294340.5</v>
      </c>
      <c r="G12" s="1" t="s">
        <v>24</v>
      </c>
    </row>
    <row r="13" spans="2:9" ht="15.75" x14ac:dyDescent="0.25">
      <c r="B13" s="13" t="s">
        <v>15</v>
      </c>
      <c r="C13" s="14" t="s">
        <v>16</v>
      </c>
      <c r="D13" s="7">
        <v>2913726</v>
      </c>
      <c r="E13" s="20">
        <v>0</v>
      </c>
      <c r="F13" s="16">
        <f t="shared" si="0"/>
        <v>2913726</v>
      </c>
      <c r="G13" s="1" t="s">
        <v>24</v>
      </c>
    </row>
    <row r="14" spans="2:9" ht="15.6" customHeight="1" x14ac:dyDescent="0.25">
      <c r="B14" s="24" t="s">
        <v>43</v>
      </c>
      <c r="C14" s="17" t="s">
        <v>20</v>
      </c>
      <c r="D14" s="9">
        <v>2529180</v>
      </c>
      <c r="E14" s="20" t="s">
        <v>22</v>
      </c>
      <c r="F14" s="16">
        <f>D14</f>
        <v>2529180</v>
      </c>
      <c r="G14" s="1" t="s">
        <v>25</v>
      </c>
      <c r="I14" t="s">
        <v>30</v>
      </c>
    </row>
    <row r="15" spans="2:9" ht="15.75" x14ac:dyDescent="0.25">
      <c r="B15" s="25"/>
      <c r="C15" s="17" t="s">
        <v>17</v>
      </c>
      <c r="D15" s="9">
        <f>5958994-729180-D16</f>
        <v>1276646</v>
      </c>
      <c r="E15" s="20">
        <v>0</v>
      </c>
      <c r="F15" s="16">
        <f t="shared" si="0"/>
        <v>1276646</v>
      </c>
      <c r="G15" s="19" t="s">
        <v>24</v>
      </c>
    </row>
    <row r="16" spans="2:9" ht="31.5" x14ac:dyDescent="0.25">
      <c r="B16" s="26"/>
      <c r="C16" s="17" t="s">
        <v>21</v>
      </c>
      <c r="D16" s="9">
        <v>3953168</v>
      </c>
      <c r="E16" s="20">
        <v>0</v>
      </c>
      <c r="F16" s="16">
        <f t="shared" si="0"/>
        <v>3953168</v>
      </c>
      <c r="G16" s="19" t="s">
        <v>53</v>
      </c>
    </row>
    <row r="17" spans="2:7" ht="15.75" x14ac:dyDescent="0.25">
      <c r="B17" s="21" t="s">
        <v>33</v>
      </c>
      <c r="C17" s="17" t="s">
        <v>34</v>
      </c>
      <c r="D17" s="9">
        <v>550694.1</v>
      </c>
      <c r="E17" s="20">
        <v>0</v>
      </c>
      <c r="F17" s="16">
        <f t="shared" si="0"/>
        <v>550694.1</v>
      </c>
      <c r="G17" s="1" t="s">
        <v>24</v>
      </c>
    </row>
    <row r="18" spans="2:7" ht="15.75" x14ac:dyDescent="0.25">
      <c r="B18" s="21" t="s">
        <v>46</v>
      </c>
      <c r="C18" s="17" t="s">
        <v>35</v>
      </c>
      <c r="D18" s="9">
        <v>48951.68</v>
      </c>
      <c r="E18" s="20">
        <v>0</v>
      </c>
      <c r="F18" s="16">
        <f t="shared" si="0"/>
        <v>48951.68</v>
      </c>
      <c r="G18" s="1" t="s">
        <v>24</v>
      </c>
    </row>
    <row r="19" spans="2:7" ht="15.75" x14ac:dyDescent="0.25">
      <c r="B19" s="21" t="s">
        <v>47</v>
      </c>
      <c r="C19" s="17" t="s">
        <v>36</v>
      </c>
      <c r="D19" s="9">
        <v>423113.25</v>
      </c>
      <c r="E19" s="20">
        <v>0</v>
      </c>
      <c r="F19" s="16">
        <f t="shared" si="0"/>
        <v>423113.25</v>
      </c>
      <c r="G19" s="1" t="s">
        <v>24</v>
      </c>
    </row>
    <row r="20" spans="2:7" ht="15.75" x14ac:dyDescent="0.25">
      <c r="B20" s="21" t="s">
        <v>48</v>
      </c>
      <c r="C20" s="17" t="s">
        <v>42</v>
      </c>
      <c r="D20" s="9">
        <v>134244</v>
      </c>
      <c r="E20" s="20">
        <v>0</v>
      </c>
      <c r="F20" s="16">
        <f t="shared" si="0"/>
        <v>134244</v>
      </c>
      <c r="G20" s="1" t="s">
        <v>24</v>
      </c>
    </row>
    <row r="21" spans="2:7" ht="15.75" x14ac:dyDescent="0.25">
      <c r="B21" s="21" t="s">
        <v>49</v>
      </c>
      <c r="C21" s="17" t="s">
        <v>41</v>
      </c>
      <c r="D21" s="9">
        <v>53025</v>
      </c>
      <c r="E21" s="20">
        <v>0</v>
      </c>
      <c r="F21" s="16">
        <f t="shared" si="0"/>
        <v>53025</v>
      </c>
      <c r="G21" s="1" t="s">
        <v>24</v>
      </c>
    </row>
    <row r="22" spans="2:7" ht="15.75" x14ac:dyDescent="0.25">
      <c r="B22" s="21" t="s">
        <v>50</v>
      </c>
      <c r="C22" s="17" t="s">
        <v>40</v>
      </c>
      <c r="D22" s="9">
        <v>1279680</v>
      </c>
      <c r="E22" s="20">
        <v>0</v>
      </c>
      <c r="F22" s="16">
        <f t="shared" si="0"/>
        <v>1279680</v>
      </c>
      <c r="G22" s="1" t="s">
        <v>24</v>
      </c>
    </row>
    <row r="23" spans="2:7" ht="15.75" x14ac:dyDescent="0.25">
      <c r="B23" s="21" t="s">
        <v>51</v>
      </c>
      <c r="C23" s="17" t="s">
        <v>39</v>
      </c>
      <c r="D23" s="9">
        <v>1464277</v>
      </c>
      <c r="E23" s="20">
        <v>0</v>
      </c>
      <c r="F23" s="16">
        <f t="shared" si="0"/>
        <v>1464277</v>
      </c>
      <c r="G23" s="1" t="s">
        <v>24</v>
      </c>
    </row>
    <row r="24" spans="2:7" ht="15.75" x14ac:dyDescent="0.25">
      <c r="B24" s="21" t="s">
        <v>37</v>
      </c>
      <c r="C24" s="17" t="s">
        <v>38</v>
      </c>
      <c r="D24" s="9">
        <v>353160</v>
      </c>
      <c r="E24" s="20">
        <v>0</v>
      </c>
      <c r="F24" s="16">
        <f t="shared" si="0"/>
        <v>353160</v>
      </c>
      <c r="G24" s="1" t="s">
        <v>24</v>
      </c>
    </row>
    <row r="25" spans="2:7" ht="15.75" x14ac:dyDescent="0.25">
      <c r="C25" s="4" t="s">
        <v>2</v>
      </c>
      <c r="D25" s="15">
        <f>SUM(D5:D24)</f>
        <v>39898995.230000004</v>
      </c>
      <c r="E25" s="23">
        <v>0</v>
      </c>
      <c r="F25" s="15">
        <f>SUM(F5:F24)</f>
        <v>39898995.230000004</v>
      </c>
    </row>
    <row r="31" spans="2:7" x14ac:dyDescent="0.25">
      <c r="E31" s="22"/>
    </row>
    <row r="32" spans="2:7" x14ac:dyDescent="0.25">
      <c r="E32" s="22"/>
    </row>
  </sheetData>
  <sheetProtection algorithmName="SHA-512" hashValue="rP5tjsflZcMT8N/0ctfxMRxZgcJs1KxL+t97vZQagqRzdT7trPrxbXCWmHvprSlfewiafpbdqJ0Kqmv6XLbgFg==" saltValue="ztnqpwUuMrcRC3lTZzfALA==" spinCount="100000" sheet="1" objects="1" scenarios="1"/>
  <mergeCells count="1">
    <mergeCell ref="B14:B16"/>
  </mergeCells>
  <pageMargins left="0.7" right="0.7" top="0.75" bottom="0.75" header="0.3" footer="0.3"/>
  <pageSetup paperSize="9" orientation="portrait" r:id="rId1"/>
  <ignoredErrors>
    <ignoredError sqref="B5:B23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BA07D0-3E32-42E8-AFF0-A1DF8E795B11}">
  <dimension ref="B2:G32"/>
  <sheetViews>
    <sheetView rightToLeft="1" workbookViewId="0">
      <selection activeCell="E17" sqref="E17"/>
    </sheetView>
  </sheetViews>
  <sheetFormatPr defaultRowHeight="15" x14ac:dyDescent="0.25"/>
  <cols>
    <col min="2" max="2" width="10.5703125" customWidth="1"/>
    <col min="3" max="3" width="39.85546875" customWidth="1"/>
    <col min="4" max="4" width="14.5703125" bestFit="1" customWidth="1"/>
    <col min="5" max="5" width="14.5703125" customWidth="1"/>
    <col min="6" max="6" width="17.140625" customWidth="1"/>
    <col min="7" max="7" width="126" customWidth="1"/>
  </cols>
  <sheetData>
    <row r="2" spans="2:7" ht="21" x14ac:dyDescent="0.35">
      <c r="B2" s="11"/>
      <c r="C2" s="47" t="s">
        <v>31</v>
      </c>
      <c r="D2" s="11"/>
      <c r="E2" s="11"/>
    </row>
    <row r="3" spans="2:7" ht="21.75" thickBot="1" x14ac:dyDescent="0.4">
      <c r="B3" s="2"/>
      <c r="C3" s="10" t="s">
        <v>52</v>
      </c>
      <c r="D3" s="2"/>
      <c r="E3" s="11"/>
    </row>
    <row r="4" spans="2:7" ht="16.5" thickTop="1" thickBot="1" x14ac:dyDescent="0.3">
      <c r="B4" s="34" t="s">
        <v>0</v>
      </c>
      <c r="C4" s="35" t="s">
        <v>1</v>
      </c>
      <c r="D4" s="36" t="s">
        <v>18</v>
      </c>
      <c r="E4" s="8" t="s">
        <v>19</v>
      </c>
      <c r="F4" s="27" t="s">
        <v>2</v>
      </c>
      <c r="G4" s="28" t="s">
        <v>23</v>
      </c>
    </row>
    <row r="5" spans="2:7" ht="16.5" thickTop="1" x14ac:dyDescent="0.25">
      <c r="B5" s="37" t="s">
        <v>3</v>
      </c>
      <c r="C5" s="38" t="s">
        <v>4</v>
      </c>
      <c r="D5" s="39">
        <v>37700</v>
      </c>
      <c r="E5" s="20">
        <v>0</v>
      </c>
      <c r="F5" s="29">
        <f>D5-D5*E5</f>
        <v>37700</v>
      </c>
      <c r="G5" s="30" t="s">
        <v>24</v>
      </c>
    </row>
    <row r="6" spans="2:7" ht="15.75" x14ac:dyDescent="0.25">
      <c r="B6" s="37" t="s">
        <v>5</v>
      </c>
      <c r="C6" s="40" t="s">
        <v>28</v>
      </c>
      <c r="D6" s="39">
        <v>10655842.6</v>
      </c>
      <c r="E6" s="20">
        <v>0</v>
      </c>
      <c r="F6" s="29">
        <f t="shared" ref="F6:F16" si="0">D6-D6*E6</f>
        <v>10655842.6</v>
      </c>
      <c r="G6" s="30" t="s">
        <v>24</v>
      </c>
    </row>
    <row r="7" spans="2:7" ht="15.75" x14ac:dyDescent="0.25">
      <c r="B7" s="37" t="s">
        <v>6</v>
      </c>
      <c r="C7" s="40" t="s">
        <v>7</v>
      </c>
      <c r="D7" s="39">
        <v>5865149</v>
      </c>
      <c r="E7" s="20">
        <v>0</v>
      </c>
      <c r="F7" s="29">
        <f t="shared" si="0"/>
        <v>5865149</v>
      </c>
      <c r="G7" s="30" t="s">
        <v>24</v>
      </c>
    </row>
    <row r="8" spans="2:7" ht="15.75" x14ac:dyDescent="0.25">
      <c r="B8" s="37" t="s">
        <v>8</v>
      </c>
      <c r="C8" s="40" t="s">
        <v>9</v>
      </c>
      <c r="D8" s="39">
        <v>2732842</v>
      </c>
      <c r="E8" s="20">
        <v>0</v>
      </c>
      <c r="F8" s="29">
        <f t="shared" si="0"/>
        <v>2732842</v>
      </c>
      <c r="G8" s="30" t="s">
        <v>24</v>
      </c>
    </row>
    <row r="9" spans="2:7" ht="15.75" x14ac:dyDescent="0.25">
      <c r="B9" s="37" t="s">
        <v>10</v>
      </c>
      <c r="C9" s="40" t="s">
        <v>29</v>
      </c>
      <c r="D9" s="39">
        <v>867690</v>
      </c>
      <c r="E9" s="20">
        <v>0</v>
      </c>
      <c r="F9" s="29">
        <f t="shared" si="0"/>
        <v>867690</v>
      </c>
      <c r="G9" s="30" t="s">
        <v>24</v>
      </c>
    </row>
    <row r="10" spans="2:7" ht="15.75" x14ac:dyDescent="0.25">
      <c r="B10" s="37" t="s">
        <v>11</v>
      </c>
      <c r="C10" s="40" t="s">
        <v>12</v>
      </c>
      <c r="D10" s="39">
        <v>73800</v>
      </c>
      <c r="E10" s="20">
        <v>0</v>
      </c>
      <c r="F10" s="29">
        <f t="shared" si="0"/>
        <v>73800</v>
      </c>
      <c r="G10" s="30" t="s">
        <v>24</v>
      </c>
    </row>
    <row r="11" spans="2:7" ht="15.75" x14ac:dyDescent="0.25">
      <c r="B11" s="37" t="s">
        <v>13</v>
      </c>
      <c r="C11" s="40" t="s">
        <v>14</v>
      </c>
      <c r="D11" s="39">
        <v>10564437</v>
      </c>
      <c r="E11" s="20">
        <v>0</v>
      </c>
      <c r="F11" s="29">
        <f t="shared" si="0"/>
        <v>10564437</v>
      </c>
      <c r="G11" s="30" t="s">
        <v>24</v>
      </c>
    </row>
    <row r="12" spans="2:7" ht="15.75" x14ac:dyDescent="0.25">
      <c r="B12" s="37" t="s">
        <v>15</v>
      </c>
      <c r="C12" s="40" t="s">
        <v>16</v>
      </c>
      <c r="D12" s="39">
        <v>5595905</v>
      </c>
      <c r="E12" s="20">
        <v>0</v>
      </c>
      <c r="F12" s="29">
        <f t="shared" si="0"/>
        <v>5595905</v>
      </c>
      <c r="G12" s="30" t="s">
        <v>24</v>
      </c>
    </row>
    <row r="13" spans="2:7" ht="15.6" customHeight="1" x14ac:dyDescent="0.25">
      <c r="B13" s="41" t="s">
        <v>43</v>
      </c>
      <c r="C13" s="42" t="s">
        <v>20</v>
      </c>
      <c r="D13" s="43">
        <v>2208180</v>
      </c>
      <c r="E13" s="20" t="s">
        <v>22</v>
      </c>
      <c r="F13" s="29">
        <f>D13</f>
        <v>2208180</v>
      </c>
      <c r="G13" s="30" t="s">
        <v>25</v>
      </c>
    </row>
    <row r="14" spans="2:7" ht="15.75" x14ac:dyDescent="0.25">
      <c r="B14" s="44"/>
      <c r="C14" s="42" t="s">
        <v>17</v>
      </c>
      <c r="D14" s="43">
        <f>7097340-D15-1008180</f>
        <v>821200</v>
      </c>
      <c r="E14" s="20">
        <v>0</v>
      </c>
      <c r="F14" s="29">
        <f t="shared" si="0"/>
        <v>821200</v>
      </c>
      <c r="G14" s="31" t="s">
        <v>24</v>
      </c>
    </row>
    <row r="15" spans="2:7" ht="31.5" x14ac:dyDescent="0.25">
      <c r="B15" s="45"/>
      <c r="C15" s="42" t="s">
        <v>21</v>
      </c>
      <c r="D15" s="43">
        <v>5267960</v>
      </c>
      <c r="E15" s="20">
        <v>0</v>
      </c>
      <c r="F15" s="29">
        <f t="shared" si="0"/>
        <v>5267960</v>
      </c>
      <c r="G15" s="31" t="s">
        <v>54</v>
      </c>
    </row>
    <row r="16" spans="2:7" ht="15.75" x14ac:dyDescent="0.25">
      <c r="B16" s="46" t="s">
        <v>44</v>
      </c>
      <c r="C16" s="42" t="s">
        <v>45</v>
      </c>
      <c r="D16" s="43">
        <v>277020</v>
      </c>
      <c r="E16" s="20">
        <v>0</v>
      </c>
      <c r="F16" s="29">
        <f t="shared" si="0"/>
        <v>277020</v>
      </c>
      <c r="G16" s="30" t="s">
        <v>24</v>
      </c>
    </row>
    <row r="17" spans="2:7" ht="15.75" x14ac:dyDescent="0.25">
      <c r="B17" s="46" t="s">
        <v>33</v>
      </c>
      <c r="C17" s="42" t="s">
        <v>34</v>
      </c>
      <c r="D17" s="43">
        <v>629291.69999999995</v>
      </c>
      <c r="E17" s="20">
        <v>0</v>
      </c>
      <c r="F17" s="29">
        <f t="shared" ref="F17:F24" si="1">D17-D17*E17</f>
        <v>629291.69999999995</v>
      </c>
      <c r="G17" s="30" t="s">
        <v>24</v>
      </c>
    </row>
    <row r="18" spans="2:7" ht="15.75" x14ac:dyDescent="0.25">
      <c r="B18" s="46" t="s">
        <v>46</v>
      </c>
      <c r="C18" s="42" t="s">
        <v>35</v>
      </c>
      <c r="D18" s="43">
        <v>7975.84</v>
      </c>
      <c r="E18" s="20">
        <v>0</v>
      </c>
      <c r="F18" s="29">
        <f t="shared" si="1"/>
        <v>7975.84</v>
      </c>
      <c r="G18" s="30" t="s">
        <v>24</v>
      </c>
    </row>
    <row r="19" spans="2:7" ht="15.75" x14ac:dyDescent="0.25">
      <c r="B19" s="46" t="s">
        <v>47</v>
      </c>
      <c r="C19" s="42" t="s">
        <v>36</v>
      </c>
      <c r="D19" s="43">
        <v>570134.75</v>
      </c>
      <c r="E19" s="20">
        <v>0</v>
      </c>
      <c r="F19" s="29">
        <f t="shared" si="1"/>
        <v>570134.75</v>
      </c>
      <c r="G19" s="30" t="s">
        <v>24</v>
      </c>
    </row>
    <row r="20" spans="2:7" ht="15.75" x14ac:dyDescent="0.25">
      <c r="B20" s="46" t="s">
        <v>48</v>
      </c>
      <c r="C20" s="42" t="s">
        <v>42</v>
      </c>
      <c r="D20" s="43">
        <v>95220</v>
      </c>
      <c r="E20" s="20">
        <v>0</v>
      </c>
      <c r="F20" s="29">
        <f t="shared" si="1"/>
        <v>95220</v>
      </c>
      <c r="G20" s="30" t="s">
        <v>24</v>
      </c>
    </row>
    <row r="21" spans="2:7" ht="15.75" x14ac:dyDescent="0.25">
      <c r="B21" s="46" t="s">
        <v>49</v>
      </c>
      <c r="C21" s="42" t="s">
        <v>41</v>
      </c>
      <c r="D21" s="43">
        <v>35750</v>
      </c>
      <c r="E21" s="20">
        <v>0</v>
      </c>
      <c r="F21" s="29">
        <f t="shared" si="1"/>
        <v>35750</v>
      </c>
      <c r="G21" s="30" t="s">
        <v>24</v>
      </c>
    </row>
    <row r="22" spans="2:7" ht="15.75" x14ac:dyDescent="0.25">
      <c r="B22" s="46" t="s">
        <v>50</v>
      </c>
      <c r="C22" s="42" t="s">
        <v>40</v>
      </c>
      <c r="D22" s="43">
        <v>3199200</v>
      </c>
      <c r="E22" s="20">
        <v>0</v>
      </c>
      <c r="F22" s="29">
        <f t="shared" si="1"/>
        <v>3199200</v>
      </c>
      <c r="G22" s="30" t="s">
        <v>24</v>
      </c>
    </row>
    <row r="23" spans="2:7" ht="15.75" x14ac:dyDescent="0.25">
      <c r="B23" s="46" t="s">
        <v>51</v>
      </c>
      <c r="C23" s="42" t="s">
        <v>39</v>
      </c>
      <c r="D23" s="43">
        <v>2050497</v>
      </c>
      <c r="E23" s="20">
        <v>0</v>
      </c>
      <c r="F23" s="29">
        <f t="shared" si="1"/>
        <v>2050497</v>
      </c>
      <c r="G23" s="30" t="s">
        <v>24</v>
      </c>
    </row>
    <row r="24" spans="2:7" ht="15.75" x14ac:dyDescent="0.25">
      <c r="B24" s="46" t="s">
        <v>37</v>
      </c>
      <c r="C24" s="42" t="s">
        <v>38</v>
      </c>
      <c r="D24" s="43">
        <v>-42246</v>
      </c>
      <c r="E24" s="20">
        <v>0</v>
      </c>
      <c r="F24" s="29">
        <f t="shared" si="1"/>
        <v>-42246</v>
      </c>
      <c r="G24" s="30" t="s">
        <v>24</v>
      </c>
    </row>
    <row r="25" spans="2:7" ht="15.75" x14ac:dyDescent="0.25">
      <c r="B25" s="33"/>
      <c r="C25" s="38" t="s">
        <v>2</v>
      </c>
      <c r="D25" s="32">
        <f>SUM(D5:D24)</f>
        <v>51513548.890000008</v>
      </c>
      <c r="E25" s="23">
        <v>0</v>
      </c>
      <c r="F25" s="32">
        <f>SUM(F5:F24)</f>
        <v>51513548.890000008</v>
      </c>
      <c r="G25" s="33"/>
    </row>
    <row r="31" spans="2:7" x14ac:dyDescent="0.25">
      <c r="E31" s="22"/>
    </row>
    <row r="32" spans="2:7" x14ac:dyDescent="0.25">
      <c r="E32" s="22"/>
    </row>
  </sheetData>
  <sheetProtection algorithmName="SHA-512" hashValue="84bK3rRsGgbZV2EucHxmv3rQicAvQ3zpRpf9VQxRiMWiy5PZ8YEQdq/lTLbjQfnhzjcVk0d9gSpWcTjKG+IVVg==" saltValue="tjCO3+dpkFhWHDdh6J05iw==" spinCount="100000" sheet="1" objects="1" scenarios="1"/>
  <mergeCells count="1">
    <mergeCell ref="B13:B15"/>
  </mergeCells>
  <phoneticPr fontId="5" type="noConversion"/>
  <pageMargins left="0.7" right="0.7" top="0.75" bottom="0.75" header="0.3" footer="0.3"/>
  <ignoredErrors>
    <ignoredError sqref="B5:B6 B7:B12 B1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2</vt:i4>
      </vt:variant>
    </vt:vector>
  </HeadingPairs>
  <TitlesOfParts>
    <vt:vector size="2" baseType="lpstr">
      <vt:lpstr>מקטע 3.1 - לוי אשכול</vt:lpstr>
      <vt:lpstr>מקטע 3.2 - יצחק רבין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 Baruch</dc:creator>
  <dc:description>חטיבת מטה</dc:description>
  <cp:lastModifiedBy>Or Baruch</cp:lastModifiedBy>
  <dcterms:created xsi:type="dcterms:W3CDTF">2025-05-25T13:47:10Z</dcterms:created>
  <dcterms:modified xsi:type="dcterms:W3CDTF">2025-10-30T10:09:27Z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0x010100C569C36E1FE0094CA1DE38A52B09FA4E00C7EFAA9A2CAF9344BEC40C4249226CDF</vt:lpwstr>
  </property>
  <property fmtid="{D5CDD505-2E9C-101B-9397-08002B2CF9AE}" pid="3" name="DMS_WORKBOOK_UID">
    <vt:lpwstr>d9df25ff10a54145982466b05ea8821f</vt:lpwstr>
  </property>
  <property fmtid="{D5CDD505-2E9C-101B-9397-08002B2CF9AE}" pid="4" name="doc_id">
    <vt:lpwstr>55531_NTA</vt:lpwstr>
  </property>
  <property fmtid="{D5CDD505-2E9C-101B-9397-08002B2CF9AE}" pid="5" name="_dlc_DocIdItemGuid">
    <vt:lpwstr>bf18e90b-89f8-4ed7-8897-b58fa269489b</vt:lpwstr>
  </property>
</Properties>
</file>