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talc\AppData\Roaming\OpenText\OTEdit\EC_ayalonotcs\c157758344\"/>
    </mc:Choice>
  </mc:AlternateContent>
  <xr:revisionPtr revIDLastSave="0" documentId="8_{BA908218-82A6-48B6-894B-D861A3D451DF}" xr6:coauthVersionLast="47" xr6:coauthVersionMax="47" xr10:uidLastSave="{00000000-0000-0000-0000-000000000000}"/>
  <bookViews>
    <workbookView xWindow="-110" yWindow="-110" windowWidth="19420" windowHeight="10420" xr2:uid="{4583D6FE-CAE1-4359-9FAC-A1525DE163D9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E15" i="1" s="1"/>
  <c r="E23" i="1"/>
  <c r="E8" i="1"/>
  <c r="E9" i="1" s="1"/>
  <c r="F8" i="1"/>
  <c r="H8" i="1" s="1"/>
  <c r="E5" i="1"/>
  <c r="E4" i="1"/>
  <c r="H14" i="1" l="1"/>
  <c r="F15" i="1"/>
  <c r="F9" i="1"/>
  <c r="F10" i="1" s="1"/>
  <c r="E16" i="1" l="1"/>
  <c r="H15" i="1"/>
  <c r="F16" i="1"/>
  <c r="F11" i="1"/>
  <c r="E12" i="1" s="1"/>
  <c r="H10" i="1"/>
  <c r="E11" i="1"/>
  <c r="E10" i="1"/>
  <c r="H9" i="1"/>
  <c r="E17" i="1" l="1"/>
  <c r="H17" i="1" s="1"/>
  <c r="H16" i="1"/>
  <c r="H11" i="1"/>
  <c r="H12" i="1"/>
</calcChain>
</file>

<file path=xl/sharedStrings.xml><?xml version="1.0" encoding="utf-8"?>
<sst xmlns="http://schemas.openxmlformats.org/spreadsheetml/2006/main" count="50" uniqueCount="34">
  <si>
    <t>קטגוריה א' - שלב ביצוע</t>
  </si>
  <si>
    <t>א'1 - בקרת חשבונות חלקיים</t>
  </si>
  <si>
    <t>א'2 - בקרת שינויים הנדסיים</t>
  </si>
  <si>
    <t>הצעת מחיר ב% הנחה</t>
  </si>
  <si>
    <t>סה"כ לאחר הנחה</t>
  </si>
  <si>
    <t>**נדרש לנקוב אחוז הנחה**</t>
  </si>
  <si>
    <t>א'3 - ליווי ואישור חשבון סופי</t>
  </si>
  <si>
    <t>עד 10,000,000</t>
  </si>
  <si>
    <t>10,000,001 - 50,000,000</t>
  </si>
  <si>
    <t>50,000,001 - 100,000,000</t>
  </si>
  <si>
    <t>תמורה מקסימלית</t>
  </si>
  <si>
    <t>אחוז התמורה</t>
  </si>
  <si>
    <t>תמורה מקסימלית לאחר הנחה</t>
  </si>
  <si>
    <t>הצעת מחיר ב % הנחה</t>
  </si>
  <si>
    <t>מעל 200,000,000</t>
  </si>
  <si>
    <t>100,000,001 - 200,000,000</t>
  </si>
  <si>
    <t>תמורה מינימלית</t>
  </si>
  <si>
    <t>**נדרש לנקוב אחוז הנחה אחיד**</t>
  </si>
  <si>
    <t>ב'1 - בקרת תכנון ("צוות אדום") בתחומי תכנון שונים</t>
  </si>
  <si>
    <t>עד 50,000,000</t>
  </si>
  <si>
    <t>קטגוריה ב' - שלב תכנון</t>
  </si>
  <si>
    <t>היקף ביצוע קבלני (ללא מע"מ)**</t>
  </si>
  <si>
    <t>היקף ביצוע קבלני (ללא מע"מ)*</t>
  </si>
  <si>
    <t>בקר מומחה - 700 ₪ לשעה 
בקר - 350 ₪ לשעה</t>
  </si>
  <si>
    <t xml:space="preserve">תמורה מרבית לפי תעריפי שעה להתקשרות עם
נותני שירותים חיצוניים </t>
  </si>
  <si>
    <t xml:space="preserve">תמורה מרבית לפי תעריפי נתיבי איילון לשעה להתקשרות עם
נותני שירותים חיצוניים </t>
  </si>
  <si>
    <t>קטגוריה א' - מרכיבי שירותים:</t>
  </si>
  <si>
    <t>תמורה מרבית קבועה</t>
  </si>
  <si>
    <t>קטגוריה ב' - מרכיבי שירותים:</t>
  </si>
  <si>
    <t>ב'2 - בקרת אומדן תכנון בשלבי הפרויקט הראשונים</t>
  </si>
  <si>
    <t>100,000,001 -200,000,000</t>
  </si>
  <si>
    <t>ב'3 - שירותים נוספים</t>
  </si>
  <si>
    <t>א' 4 -בקרת מסמכי מכרז</t>
  </si>
  <si>
    <t>א'5 - שירותים נוספים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</si>
</sst>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₪&quot;\ * #,##0.00_ ;_ &quot;₪&quot;\ * \-#,##0.00_ ;_ &quot;₪&quot;\ * &quot;-&quot;??_ ;_ @_ "/>
    <numFmt numFmtId="164" formatCode="_ &quot;₪&quot;\ * #,##0_ ;_ &quot;₪&quot;\ * \-#,##0_ ;_ &quot;₪&quot;\ * &quot;-&quot;??_ ;_ @_ "/>
  </numFmts>
  <fonts count="6" x14ac:knownFonts="1">
    <font>
      <sz val="11"/>
      <color theme="1"/>
      <name val="Aptos Narrow"/>
      <family val="2"/>
      <charset val="177"/>
      <scheme val="minor"/>
    </font>
    <font>
      <sz val="11"/>
      <color theme="1"/>
      <name val="Aptos Narrow"/>
      <family val="2"/>
      <charset val="177"/>
      <scheme val="minor"/>
    </font>
    <font>
      <sz val="12"/>
      <color theme="1"/>
      <name val="David"/>
      <family val="2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44" fontId="5" fillId="0" borderId="0" xfId="1" applyFont="1" applyProtection="1">
      <protection locked="0"/>
    </xf>
    <xf numFmtId="9" fontId="5" fillId="2" borderId="0" xfId="2" applyFont="1" applyFill="1" applyProtection="1">
      <protection locked="0"/>
    </xf>
    <xf numFmtId="0" fontId="3" fillId="0" borderId="0" xfId="0" applyFont="1" applyProtection="1">
      <protection locked="0"/>
    </xf>
    <xf numFmtId="44" fontId="0" fillId="0" borderId="0" xfId="1" applyFont="1" applyProtection="1">
      <protection locked="0"/>
    </xf>
    <xf numFmtId="44" fontId="0" fillId="0" borderId="0" xfId="0" applyNumberFormat="1" applyProtection="1">
      <protection locked="0"/>
    </xf>
    <xf numFmtId="9" fontId="5" fillId="2" borderId="0" xfId="2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wrapText="1" readingOrder="2"/>
      <protection locked="0"/>
    </xf>
    <xf numFmtId="0" fontId="4" fillId="0" borderId="0" xfId="0" applyFont="1" applyAlignment="1" applyProtection="1">
      <alignment horizontal="right" wrapText="1" readingOrder="1"/>
      <protection locked="0"/>
    </xf>
    <xf numFmtId="164" fontId="5" fillId="0" borderId="0" xfId="1" applyNumberFormat="1" applyFont="1" applyProtection="1"/>
    <xf numFmtId="10" fontId="5" fillId="0" borderId="0" xfId="2" applyNumberFormat="1" applyFont="1" applyProtection="1"/>
    <xf numFmtId="44" fontId="0" fillId="0" borderId="0" xfId="1" applyFont="1" applyProtection="1"/>
    <xf numFmtId="44" fontId="5" fillId="0" borderId="0" xfId="1" applyFont="1" applyProtection="1"/>
    <xf numFmtId="9" fontId="5" fillId="0" borderId="0" xfId="2" applyFont="1" applyAlignment="1" applyProtection="1">
      <alignment vertical="center" wrapText="1"/>
      <protection locked="0"/>
    </xf>
    <xf numFmtId="9" fontId="5" fillId="2" borderId="1" xfId="2" applyFont="1" applyFill="1" applyBorder="1" applyAlignment="1" applyProtection="1">
      <alignment horizontal="center" vertical="center"/>
      <protection locked="0"/>
    </xf>
    <xf numFmtId="9" fontId="5" fillId="2" borderId="1" xfId="2" applyFont="1" applyFill="1" applyBorder="1" applyAlignment="1" applyProtection="1">
      <alignment vertical="center"/>
      <protection locked="0"/>
    </xf>
    <xf numFmtId="0" fontId="4" fillId="0" borderId="0" xfId="0" applyFont="1"/>
    <xf numFmtId="0" fontId="5" fillId="0" borderId="0" xfId="0" applyFont="1"/>
    <xf numFmtId="44" fontId="4" fillId="0" borderId="0" xfId="1" applyFont="1" applyProtection="1"/>
    <xf numFmtId="9" fontId="5" fillId="0" borderId="0" xfId="2" applyFont="1" applyProtection="1"/>
    <xf numFmtId="0" fontId="5" fillId="0" borderId="0" xfId="1" applyNumberFormat="1" applyFont="1" applyProtection="1"/>
    <xf numFmtId="0" fontId="3" fillId="0" borderId="0" xfId="0" applyFont="1"/>
    <xf numFmtId="44" fontId="3" fillId="0" borderId="0" xfId="1" applyFont="1" applyProtection="1"/>
    <xf numFmtId="0" fontId="5" fillId="0" borderId="0" xfId="0" applyFont="1" applyAlignment="1">
      <alignment horizontal="right" readingOrder="1"/>
    </xf>
    <xf numFmtId="164" fontId="5" fillId="0" borderId="0" xfId="0" applyNumberFormat="1" applyFont="1"/>
    <xf numFmtId="0" fontId="5" fillId="0" borderId="0" xfId="0" applyFont="1" applyAlignment="1">
      <alignment horizontal="right" wrapText="1" readingOrder="1"/>
    </xf>
    <xf numFmtId="0" fontId="4" fillId="0" borderId="0" xfId="0" applyFont="1" applyAlignment="1">
      <alignment horizontal="right" readingOrder="1"/>
    </xf>
    <xf numFmtId="9" fontId="5" fillId="0" borderId="0" xfId="2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top" wrapText="1"/>
      <protection locked="0"/>
    </xf>
    <xf numFmtId="9" fontId="0" fillId="2" borderId="0" xfId="2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C4EDC-5531-4A0D-AD7F-69E44294F52C}">
  <dimension ref="A2:O28"/>
  <sheetViews>
    <sheetView rightToLeft="1" tabSelected="1" zoomScale="55" zoomScaleNormal="55" workbookViewId="0">
      <selection activeCell="D4" sqref="D4"/>
    </sheetView>
  </sheetViews>
  <sheetFormatPr defaultRowHeight="14" x14ac:dyDescent="0.3"/>
  <cols>
    <col min="1" max="1" width="13.33203125" style="1" customWidth="1"/>
    <col min="2" max="2" width="38.25" style="1" customWidth="1"/>
    <col min="3" max="3" width="22.08203125" style="1" customWidth="1"/>
    <col min="4" max="4" width="21.83203125" style="1" customWidth="1"/>
    <col min="5" max="5" width="20.75" style="7" customWidth="1"/>
    <col min="6" max="6" width="14.33203125" style="7" bestFit="1" customWidth="1"/>
    <col min="7" max="7" width="20" style="1" customWidth="1"/>
    <col min="8" max="8" width="14.4140625" style="1" customWidth="1"/>
    <col min="9" max="14" width="8.6640625" style="1"/>
    <col min="15" max="15" width="12.83203125" style="1" bestFit="1" customWidth="1"/>
    <col min="16" max="16384" width="8.6640625" style="1"/>
  </cols>
  <sheetData>
    <row r="2" spans="1:15" ht="14.5" x14ac:dyDescent="0.35">
      <c r="B2" s="2" t="s">
        <v>26</v>
      </c>
      <c r="C2" s="3"/>
      <c r="D2" s="3"/>
      <c r="E2" s="4"/>
      <c r="F2" s="4"/>
    </row>
    <row r="3" spans="1:15" ht="15.65" customHeight="1" x14ac:dyDescent="0.35">
      <c r="A3" s="34" t="s">
        <v>0</v>
      </c>
      <c r="B3" s="3"/>
      <c r="C3" s="19" t="s">
        <v>27</v>
      </c>
      <c r="D3" s="19" t="s">
        <v>3</v>
      </c>
      <c r="E3" s="21" t="s">
        <v>4</v>
      </c>
      <c r="F3" s="15"/>
      <c r="G3"/>
      <c r="H3"/>
      <c r="I3" s="31"/>
    </row>
    <row r="4" spans="1:15" ht="14.5" x14ac:dyDescent="0.35">
      <c r="A4" s="34"/>
      <c r="B4" s="3" t="s">
        <v>1</v>
      </c>
      <c r="C4" s="12">
        <v>17000</v>
      </c>
      <c r="D4" s="5" t="s">
        <v>5</v>
      </c>
      <c r="E4" s="15" t="e">
        <f>C4-(C4*D4)</f>
        <v>#VALUE!</v>
      </c>
      <c r="F4" s="15"/>
      <c r="G4"/>
      <c r="H4"/>
      <c r="I4" s="31"/>
    </row>
    <row r="5" spans="1:15" ht="14.5" x14ac:dyDescent="0.35">
      <c r="A5" s="34"/>
      <c r="B5" s="3" t="s">
        <v>2</v>
      </c>
      <c r="C5" s="12">
        <v>17000</v>
      </c>
      <c r="D5" s="5" t="s">
        <v>5</v>
      </c>
      <c r="E5" s="15" t="e">
        <f>C5-(C5*D5)</f>
        <v>#VALUE!</v>
      </c>
      <c r="F5" s="15"/>
      <c r="G5"/>
      <c r="H5"/>
    </row>
    <row r="6" spans="1:15" ht="14.5" x14ac:dyDescent="0.35">
      <c r="A6" s="34"/>
      <c r="B6" s="3"/>
      <c r="C6" s="12"/>
      <c r="D6" s="22"/>
      <c r="E6" s="23"/>
      <c r="F6" s="15"/>
      <c r="G6"/>
      <c r="H6"/>
    </row>
    <row r="7" spans="1:15" ht="14.5" x14ac:dyDescent="0.35">
      <c r="A7" s="34"/>
      <c r="B7" s="33" t="s">
        <v>6</v>
      </c>
      <c r="C7" s="19" t="s">
        <v>22</v>
      </c>
      <c r="D7" s="19" t="s">
        <v>11</v>
      </c>
      <c r="E7" s="19" t="s">
        <v>16</v>
      </c>
      <c r="F7" s="19" t="s">
        <v>10</v>
      </c>
      <c r="G7" s="24" t="s">
        <v>13</v>
      </c>
      <c r="H7" s="25" t="s">
        <v>12</v>
      </c>
      <c r="I7" s="6"/>
      <c r="J7" s="6"/>
    </row>
    <row r="8" spans="1:15" ht="42" customHeight="1" x14ac:dyDescent="0.35">
      <c r="A8" s="34"/>
      <c r="B8" s="33"/>
      <c r="C8" s="20" t="s">
        <v>7</v>
      </c>
      <c r="D8" s="13">
        <v>3.5000000000000001E-3</v>
      </c>
      <c r="E8" s="12">
        <f>10000000*D8</f>
        <v>35000</v>
      </c>
      <c r="F8" s="12">
        <f>(10000000*D8)</f>
        <v>35000</v>
      </c>
      <c r="G8" s="32" t="s">
        <v>5</v>
      </c>
      <c r="H8" s="14" t="e">
        <f>F8-(F8*G8)</f>
        <v>#VALUE!</v>
      </c>
    </row>
    <row r="9" spans="1:15" ht="14.15" customHeight="1" x14ac:dyDescent="0.35">
      <c r="A9" s="34"/>
      <c r="B9" s="33"/>
      <c r="C9" s="26" t="s">
        <v>8</v>
      </c>
      <c r="D9" s="13">
        <v>3.0000000000000001E-3</v>
      </c>
      <c r="E9" s="12">
        <f>E8+(1*D9)</f>
        <v>35000.002999999997</v>
      </c>
      <c r="F9" s="12">
        <f>F8+(39999999*D9)</f>
        <v>154999.997</v>
      </c>
      <c r="G9" s="32"/>
      <c r="H9" s="14" t="e">
        <f>F9-(F9*G8)</f>
        <v>#VALUE!</v>
      </c>
    </row>
    <row r="10" spans="1:15" ht="14.5" x14ac:dyDescent="0.35">
      <c r="A10" s="34"/>
      <c r="B10" s="33"/>
      <c r="C10" s="26" t="s">
        <v>9</v>
      </c>
      <c r="D10" s="13">
        <v>1.9E-3</v>
      </c>
      <c r="E10" s="12">
        <f>F9+(1*D10)</f>
        <v>154999.99890000001</v>
      </c>
      <c r="F10" s="12">
        <f>F8+F9+(49999999*D10)</f>
        <v>284999.9951</v>
      </c>
      <c r="G10" s="32"/>
      <c r="H10" s="14" t="e">
        <f>F10-(F10*G8)</f>
        <v>#VALUE!</v>
      </c>
    </row>
    <row r="11" spans="1:15" ht="14.5" x14ac:dyDescent="0.35">
      <c r="A11" s="34"/>
      <c r="B11" s="33"/>
      <c r="C11" s="26" t="s">
        <v>30</v>
      </c>
      <c r="D11" s="13">
        <v>1.5E-3</v>
      </c>
      <c r="E11" s="12">
        <f>F10+(1*D11)</f>
        <v>284999.99660000001</v>
      </c>
      <c r="F11" s="12">
        <f>F8+F9+F10+(49999999*D11)</f>
        <v>549999.99060000002</v>
      </c>
      <c r="G11" s="32"/>
      <c r="H11" s="14" t="e">
        <f>F11-(F11*G8)</f>
        <v>#VALUE!</v>
      </c>
    </row>
    <row r="12" spans="1:15" ht="14.5" x14ac:dyDescent="0.35">
      <c r="A12" s="34"/>
      <c r="B12" s="33"/>
      <c r="C12" s="26" t="s">
        <v>14</v>
      </c>
      <c r="D12" s="13">
        <v>5.0000000000000001E-4</v>
      </c>
      <c r="E12" s="12">
        <f>F11+(1*D12)</f>
        <v>549999.99109999998</v>
      </c>
      <c r="F12" s="27"/>
      <c r="G12" s="32"/>
      <c r="H12" s="14" t="e">
        <f>E12-(E12*G8)</f>
        <v>#VALUE!</v>
      </c>
      <c r="O12" s="8"/>
    </row>
    <row r="13" spans="1:15" ht="14.5" x14ac:dyDescent="0.35">
      <c r="A13" s="34"/>
      <c r="B13" s="33" t="s">
        <v>32</v>
      </c>
      <c r="C13" s="19" t="s">
        <v>21</v>
      </c>
      <c r="D13" s="19" t="s">
        <v>11</v>
      </c>
      <c r="E13" s="19" t="s">
        <v>16</v>
      </c>
      <c r="F13" s="19" t="s">
        <v>10</v>
      </c>
      <c r="G13" s="24" t="s">
        <v>13</v>
      </c>
      <c r="H13" s="25" t="s">
        <v>12</v>
      </c>
      <c r="O13" s="8"/>
    </row>
    <row r="14" spans="1:15" ht="14.5" x14ac:dyDescent="0.35">
      <c r="A14" s="34"/>
      <c r="B14" s="33"/>
      <c r="C14" s="20" t="s">
        <v>19</v>
      </c>
      <c r="D14" s="13">
        <v>2.5000000000000001E-3</v>
      </c>
      <c r="E14" s="12">
        <f>50000000*D14</f>
        <v>125000</v>
      </c>
      <c r="F14" s="12">
        <f>(50000000*D14)</f>
        <v>125000</v>
      </c>
      <c r="G14" s="32" t="s">
        <v>17</v>
      </c>
      <c r="H14" s="14" t="e">
        <f>F14-(F14*G14)</f>
        <v>#VALUE!</v>
      </c>
      <c r="O14" s="8"/>
    </row>
    <row r="15" spans="1:15" ht="14.5" x14ac:dyDescent="0.35">
      <c r="A15" s="34"/>
      <c r="B15" s="33"/>
      <c r="C15" s="26" t="s">
        <v>9</v>
      </c>
      <c r="D15" s="13">
        <v>1.8E-3</v>
      </c>
      <c r="E15" s="12">
        <f>E14+(1*D15)</f>
        <v>125000.0018</v>
      </c>
      <c r="F15" s="12">
        <f>F14+(39999999*D15)</f>
        <v>196999.9982</v>
      </c>
      <c r="G15" s="32"/>
      <c r="H15" s="14" t="e">
        <f>F15-(F15*G14)</f>
        <v>#VALUE!</v>
      </c>
      <c r="O15" s="8"/>
    </row>
    <row r="16" spans="1:15" ht="14.5" x14ac:dyDescent="0.35">
      <c r="A16" s="34"/>
      <c r="B16" s="33"/>
      <c r="C16" s="26" t="s">
        <v>15</v>
      </c>
      <c r="D16" s="13">
        <v>1.1999999999999999E-3</v>
      </c>
      <c r="E16" s="12">
        <f>F15+(1*D16)</f>
        <v>196999.9994</v>
      </c>
      <c r="F16" s="12">
        <f>F14+F15+(99999999*D16)</f>
        <v>441999.99700000003</v>
      </c>
      <c r="G16" s="32"/>
      <c r="H16" s="14" t="e">
        <f>F16-(F16*G14)</f>
        <v>#VALUE!</v>
      </c>
      <c r="O16" s="8"/>
    </row>
    <row r="17" spans="1:15" ht="14.5" x14ac:dyDescent="0.35">
      <c r="A17" s="34"/>
      <c r="B17" s="33"/>
      <c r="C17" s="26" t="s">
        <v>14</v>
      </c>
      <c r="D17" s="13">
        <v>5.0000000000000001E-4</v>
      </c>
      <c r="E17" s="12">
        <f>F16+(1*D17)</f>
        <v>441999.99750000006</v>
      </c>
      <c r="F17" s="27"/>
      <c r="G17" s="32"/>
      <c r="H17" s="14" t="e">
        <f>E17-(E17*G14)</f>
        <v>#VALUE!</v>
      </c>
      <c r="O17" s="8"/>
    </row>
    <row r="18" spans="1:15" ht="43.5" x14ac:dyDescent="0.35">
      <c r="A18" s="34"/>
      <c r="B18" s="3" t="s">
        <v>33</v>
      </c>
      <c r="C18" s="28" t="s">
        <v>24</v>
      </c>
      <c r="D18" s="9" t="s">
        <v>5</v>
      </c>
      <c r="E18" s="15"/>
      <c r="F18" s="15"/>
      <c r="G18"/>
      <c r="H18"/>
    </row>
    <row r="19" spans="1:15" ht="14.5" x14ac:dyDescent="0.35">
      <c r="B19" s="3"/>
      <c r="C19" s="20"/>
      <c r="D19" s="20"/>
      <c r="E19" s="22"/>
      <c r="F19" s="15"/>
      <c r="G19"/>
      <c r="H19"/>
    </row>
    <row r="20" spans="1:15" ht="14.5" x14ac:dyDescent="0.35">
      <c r="A20" s="34" t="s">
        <v>20</v>
      </c>
      <c r="B20" s="2" t="s">
        <v>28</v>
      </c>
      <c r="C20" s="20"/>
      <c r="D20" s="20"/>
      <c r="E20" s="22"/>
      <c r="F20" s="15"/>
      <c r="G20"/>
      <c r="H20"/>
    </row>
    <row r="21" spans="1:15" ht="14.5" x14ac:dyDescent="0.35">
      <c r="A21" s="34"/>
      <c r="B21" s="2"/>
      <c r="C21" s="29" t="s">
        <v>27</v>
      </c>
      <c r="D21" s="19" t="s">
        <v>3</v>
      </c>
      <c r="E21" s="21" t="s">
        <v>4</v>
      </c>
      <c r="F21" s="15"/>
      <c r="G21"/>
      <c r="H21"/>
    </row>
    <row r="22" spans="1:15" ht="29" x14ac:dyDescent="0.35">
      <c r="A22" s="34"/>
      <c r="B22" s="3" t="s">
        <v>18</v>
      </c>
      <c r="C22" s="28" t="s">
        <v>23</v>
      </c>
      <c r="D22" s="18" t="s">
        <v>5</v>
      </c>
      <c r="E22" s="22"/>
      <c r="F22" s="15"/>
      <c r="G22"/>
      <c r="H22"/>
    </row>
    <row r="23" spans="1:15" ht="14.5" x14ac:dyDescent="0.35">
      <c r="A23" s="34"/>
      <c r="B23" s="3" t="s">
        <v>29</v>
      </c>
      <c r="C23" s="12">
        <v>30000</v>
      </c>
      <c r="D23" s="18" t="s">
        <v>5</v>
      </c>
      <c r="E23" s="15" t="e">
        <f>C23-(C23*D23)</f>
        <v>#VALUE!</v>
      </c>
      <c r="F23" s="15"/>
      <c r="G23"/>
      <c r="H23"/>
    </row>
    <row r="24" spans="1:15" ht="58" x14ac:dyDescent="0.35">
      <c r="B24" s="3" t="s">
        <v>31</v>
      </c>
      <c r="C24" s="28" t="s">
        <v>25</v>
      </c>
      <c r="D24" s="17" t="s">
        <v>5</v>
      </c>
      <c r="E24" s="30"/>
      <c r="F24" s="15"/>
      <c r="G24"/>
      <c r="H24"/>
    </row>
    <row r="25" spans="1:15" ht="14.5" x14ac:dyDescent="0.35">
      <c r="B25" s="10"/>
      <c r="C25" s="11"/>
      <c r="D25" s="3"/>
      <c r="E25" s="16"/>
      <c r="F25" s="4"/>
    </row>
    <row r="26" spans="1:15" ht="14.5" x14ac:dyDescent="0.35">
      <c r="B26" s="3"/>
      <c r="C26" s="3"/>
      <c r="D26" s="3"/>
      <c r="E26" s="16"/>
      <c r="F26" s="4"/>
    </row>
    <row r="27" spans="1:15" ht="14.5" x14ac:dyDescent="0.35">
      <c r="B27" s="3"/>
      <c r="C27" s="3"/>
      <c r="D27" s="3"/>
      <c r="E27" s="16"/>
      <c r="F27" s="4"/>
    </row>
    <row r="28" spans="1:15" ht="14.5" x14ac:dyDescent="0.35">
      <c r="B28" s="3"/>
      <c r="C28" s="3"/>
      <c r="D28" s="3"/>
      <c r="E28" s="16"/>
      <c r="F28" s="4"/>
    </row>
  </sheetData>
  <sheetProtection algorithmName="SHA-512" hashValue="30G5FD5JMXJ1YD4mdjL2Xdx/KIHizti9xB9K5yKUCZcV/1SiOI8xFoddeWPkrbvAIUutRboifrL4Vl7J/c1u3g==" saltValue="HLzc/S8yQ5YOw4Y8RsADlw==" spinCount="100000" sheet="1" objects="1" scenarios="1" selectLockedCells="1"/>
  <mergeCells count="7">
    <mergeCell ref="I3:I4"/>
    <mergeCell ref="G8:G12"/>
    <mergeCell ref="B7:B12"/>
    <mergeCell ref="A3:A18"/>
    <mergeCell ref="A20:A23"/>
    <mergeCell ref="B13:B17"/>
    <mergeCell ref="G14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 Cohen</dc:creator>
  <dc:description>חטיבת מטה</dc:description>
  <cp:lastModifiedBy>Tal Cohen</cp:lastModifiedBy>
  <cp:lastPrinted>2024-08-06T05:49:28Z</cp:lastPrinted>
  <dcterms:created xsi:type="dcterms:W3CDTF">2024-08-04T12:01:06Z</dcterms:created>
  <dcterms:modified xsi:type="dcterms:W3CDTF">2024-11-26T07:31:36Z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_id">
    <vt:lpwstr>55531_NTA</vt:lpwstr>
  </property>
</Properties>
</file>